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стр.1" sheetId="1" r:id="rId1"/>
  </sheets>
  <externalReferences>
    <externalReference r:id="rId4"/>
  </externalReferences>
  <definedNames>
    <definedName name="_xlnm.Print_Area" localSheetId="0">'стр.1'!$A$1:$DD$29</definedName>
  </definedNames>
  <calcPr fullCalcOnLoad="1"/>
</workbook>
</file>

<file path=xl/sharedStrings.xml><?xml version="1.0" encoding="utf-8"?>
<sst xmlns="http://schemas.openxmlformats.org/spreadsheetml/2006/main" count="53" uniqueCount="45">
  <si>
    <t>Наименование показателя</t>
  </si>
  <si>
    <t>№ № пунктов</t>
  </si>
  <si>
    <t>Ед. изм.</t>
  </si>
  <si>
    <t>Всего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</si>
  <si>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</si>
  <si>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</si>
  <si>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</si>
  <si>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 xml:space="preserve"> год</t>
  </si>
  <si>
    <t>(наименование субъекта естественных монополий)</t>
  </si>
  <si>
    <t>Приложение 2б</t>
  </si>
  <si>
    <t>в сфере оказания услуг по транспортировке газа по газораспределительным сетям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</si>
  <si>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</si>
  <si>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</si>
  <si>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</si>
  <si>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</si>
  <si>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</si>
  <si>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</si>
  <si>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</si>
  <si>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</si>
  <si>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</si>
  <si>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</si>
  <si>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</si>
  <si>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</si>
  <si>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</si>
  <si>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</si>
  <si>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</si>
  <si>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</si>
  <si>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</si>
  <si>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</si>
  <si>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</si>
  <si>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</si>
  <si>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</si>
  <si>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</si>
  <si>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</si>
  <si>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</si>
  <si>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</si>
  <si>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</si>
  <si>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</si>
  <si>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t>12</t>
  </si>
  <si>
    <t>13</t>
  </si>
  <si>
    <t>км</t>
  </si>
  <si>
    <t>ед.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</si>
  <si>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</si>
  <si>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ООО "Газпром газораспределение Архангельск"</t>
  </si>
  <si>
    <t>на 2018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</si>
</sst>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4" fontId="10" fillId="4" borderId="14" xfId="53" applyNumberFormat="1" applyFont="1" applyFill="1" applyBorder="1">
      <alignment/>
      <protection/>
    </xf>
    <xf numFmtId="0" fontId="50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left" wrapText="1" indent="1"/>
    </xf>
    <xf numFmtId="0" fontId="1" fillId="0" borderId="18" xfId="0" applyFont="1" applyBorder="1" applyAlignment="1">
      <alignment horizontal="left" wrapText="1" indent="1"/>
    </xf>
    <xf numFmtId="49" fontId="1" fillId="0" borderId="19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left" wrapText="1" indent="1"/>
    </xf>
    <xf numFmtId="0" fontId="8" fillId="0" borderId="0" xfId="0" applyFont="1" applyBorder="1" applyAlignment="1">
      <alignment horizontal="justify" wrapText="1"/>
    </xf>
    <xf numFmtId="0" fontId="1" fillId="0" borderId="21" xfId="0" applyFont="1" applyBorder="1" applyAlignment="1">
      <alignment horizontal="left" vertical="center" wrapText="1" indent="1"/>
    </xf>
    <xf numFmtId="0" fontId="1" fillId="0" borderId="23" xfId="0" applyFont="1" applyBorder="1" applyAlignment="1">
      <alignment horizontal="left" vertical="center" wrapText="1" indent="1"/>
    </xf>
    <xf numFmtId="49" fontId="1" fillId="0" borderId="24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49" fontId="5" fillId="0" borderId="28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3" fillId="0" borderId="28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 доходов и расходов новая версия (2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ovyovaNV\AppData\Local\Microsoft\Windows\Temporary%20Internet%20Files\Content.Outlook\021SO78T\&#1043;&#1055;&#1043;&#1056;%20&#1040;&#1056;&#1061;&#1040;&#1053;&#1043;&#1045;&#1051;&#1068;&#1057;&#1050;_16.04.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"/>
      <sheetName val="1"/>
      <sheetName val="2"/>
      <sheetName val="9 "/>
      <sheetName val="9.1"/>
      <sheetName val="9.2"/>
      <sheetName val="9.3"/>
      <sheetName val=" 9.4"/>
      <sheetName val="9.5"/>
      <sheetName val="9.7"/>
      <sheetName val="СВОД"/>
      <sheetName val="Расшифровки"/>
      <sheetName val="Ф.9_ВЫГРУЗКА"/>
    </sheetNames>
    <sheetDataSet>
      <sheetData sheetId="1">
        <row r="21">
          <cell r="V21">
            <v>1210851.473</v>
          </cell>
        </row>
        <row r="41">
          <cell r="V41">
            <v>89610.777</v>
          </cell>
        </row>
      </sheetData>
      <sheetData sheetId="3">
        <row r="23">
          <cell r="AZ23">
            <v>767389.77</v>
          </cell>
        </row>
        <row r="26">
          <cell r="AZ26">
            <v>73719.87</v>
          </cell>
        </row>
        <row r="27">
          <cell r="AZ27">
            <v>18432.98</v>
          </cell>
        </row>
        <row r="35">
          <cell r="AZ35">
            <v>27509.660000000003</v>
          </cell>
        </row>
        <row r="36">
          <cell r="AZ36">
            <v>115159.93</v>
          </cell>
        </row>
        <row r="37">
          <cell r="AZ37">
            <v>32229.85</v>
          </cell>
        </row>
        <row r="38">
          <cell r="AZ38">
            <v>21769.920000000002</v>
          </cell>
        </row>
        <row r="43">
          <cell r="AZ43">
            <v>5535.504</v>
          </cell>
        </row>
        <row r="44">
          <cell r="AZ44">
            <v>67139.19</v>
          </cell>
        </row>
        <row r="45">
          <cell r="AZ45">
            <v>16453.18</v>
          </cell>
        </row>
        <row r="46">
          <cell r="AZ46">
            <v>1056.98</v>
          </cell>
        </row>
      </sheetData>
      <sheetData sheetId="5">
        <row r="18">
          <cell r="AW18">
            <v>1869.72</v>
          </cell>
        </row>
        <row r="65">
          <cell r="AW65">
            <v>295064.1732000001</v>
          </cell>
        </row>
        <row r="66">
          <cell r="AW66">
            <v>278745.82</v>
          </cell>
        </row>
      </sheetData>
      <sheetData sheetId="8">
        <row r="55">
          <cell r="AW55">
            <v>30167.29787</v>
          </cell>
        </row>
        <row r="56">
          <cell r="AW56">
            <v>7079.13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28"/>
  <sheetViews>
    <sheetView tabSelected="1" view="pageBreakPreview" zoomScaleSheetLayoutView="100" zoomScalePageLayoutView="0" workbookViewId="0" topLeftCell="A1">
      <selection activeCell="FY23" sqref="FY23"/>
    </sheetView>
  </sheetViews>
  <sheetFormatPr defaultColWidth="0.875" defaultRowHeight="12.75"/>
  <cols>
    <col min="1" max="66" width="0.875" style="1" customWidth="1"/>
    <col min="67" max="67" width="13.875" style="1" customWidth="1"/>
    <col min="68" max="108" width="0.875" style="1" customWidth="1"/>
    <col min="109" max="109" width="0.875" style="1" hidden="1" customWidth="1"/>
    <col min="110" max="110" width="7.00390625" style="1" hidden="1" customWidth="1"/>
    <col min="111" max="111" width="0.875" style="1" hidden="1" customWidth="1"/>
    <col min="112" max="112" width="6.375" style="1" hidden="1" customWidth="1"/>
    <col min="113" max="115" width="0.875" style="1" hidden="1" customWidth="1"/>
    <col min="116" max="116" width="10.375" style="1" hidden="1" customWidth="1"/>
    <col min="117" max="117" width="6.25390625" style="1" hidden="1" customWidth="1"/>
    <col min="118" max="128" width="0.875" style="1" hidden="1" customWidth="1"/>
    <col min="129" max="16384" width="0.875" style="1" customWidth="1"/>
  </cols>
  <sheetData>
    <row r="1" s="2" customFormat="1" ht="12">
      <c r="DD1" s="3" t="s">
        <v>9</v>
      </c>
    </row>
    <row r="2" s="2" customFormat="1" ht="12">
      <c r="DD2" s="3" t="s">
        <v>4</v>
      </c>
    </row>
    <row r="3" s="2" customFormat="1" ht="12">
      <c r="DD3" s="3" t="s">
        <v>5</v>
      </c>
    </row>
    <row r="6" spans="1:108" ht="14.25">
      <c r="A6" s="57" t="s">
        <v>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</row>
    <row r="7" spans="22:85" ht="15">
      <c r="V7" s="64" t="s">
        <v>43</v>
      </c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58" t="s">
        <v>44</v>
      </c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65"/>
      <c r="CC7" s="65"/>
      <c r="CD7" s="65"/>
      <c r="CE7" s="4" t="s">
        <v>7</v>
      </c>
      <c r="CF7" s="5"/>
      <c r="CG7" s="5"/>
    </row>
    <row r="8" spans="22:67" ht="12.75">
      <c r="V8" s="56" t="s">
        <v>8</v>
      </c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</row>
    <row r="9" spans="1:108" ht="14.25">
      <c r="A9" s="57" t="s">
        <v>10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</row>
    <row r="10" ht="13.5" thickBot="1"/>
    <row r="11" spans="1:108" ht="27.75" customHeight="1" thickBot="1">
      <c r="A11" s="59" t="s">
        <v>0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1"/>
      <c r="BI11" s="53" t="s">
        <v>1</v>
      </c>
      <c r="BJ11" s="54"/>
      <c r="BK11" s="54"/>
      <c r="BL11" s="54"/>
      <c r="BM11" s="54"/>
      <c r="BN11" s="54"/>
      <c r="BO11" s="54"/>
      <c r="BP11" s="54"/>
      <c r="BQ11" s="54"/>
      <c r="BR11" s="55"/>
      <c r="BS11" s="53" t="s">
        <v>2</v>
      </c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5"/>
      <c r="CJ11" s="54" t="s">
        <v>3</v>
      </c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5"/>
    </row>
    <row r="12" spans="1:108" ht="13.5" thickBot="1">
      <c r="A12" s="59">
        <v>1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1"/>
      <c r="BI12" s="59">
        <v>2</v>
      </c>
      <c r="BJ12" s="60"/>
      <c r="BK12" s="60"/>
      <c r="BL12" s="60"/>
      <c r="BM12" s="60"/>
      <c r="BN12" s="60"/>
      <c r="BO12" s="60"/>
      <c r="BP12" s="60"/>
      <c r="BQ12" s="60"/>
      <c r="BR12" s="61"/>
      <c r="BS12" s="59">
        <v>3</v>
      </c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1"/>
      <c r="CJ12" s="60">
        <v>4</v>
      </c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1"/>
    </row>
    <row r="13" spans="1:108" ht="15" customHeight="1">
      <c r="A13" s="6"/>
      <c r="B13" s="74" t="s">
        <v>11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5"/>
      <c r="BI13" s="66" t="s">
        <v>12</v>
      </c>
      <c r="BJ13" s="67"/>
      <c r="BK13" s="67"/>
      <c r="BL13" s="67"/>
      <c r="BM13" s="67"/>
      <c r="BN13" s="67"/>
      <c r="BO13" s="67"/>
      <c r="BP13" s="67"/>
      <c r="BQ13" s="67"/>
      <c r="BR13" s="68"/>
      <c r="BS13" s="69" t="s">
        <v>13</v>
      </c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1"/>
      <c r="CJ13" s="72">
        <f>'[1]1'!$V$21+'[1]1'!$V$41</f>
        <v>1300462.25</v>
      </c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3"/>
    </row>
    <row r="14" spans="1:160" ht="12.75">
      <c r="A14" s="7"/>
      <c r="B14" s="51" t="s">
        <v>14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2"/>
      <c r="BI14" s="42" t="s">
        <v>15</v>
      </c>
      <c r="BJ14" s="17"/>
      <c r="BK14" s="17"/>
      <c r="BL14" s="17"/>
      <c r="BM14" s="17"/>
      <c r="BN14" s="17"/>
      <c r="BO14" s="17"/>
      <c r="BP14" s="17"/>
      <c r="BQ14" s="17"/>
      <c r="BR14" s="43"/>
      <c r="BS14" s="44" t="s">
        <v>16</v>
      </c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45"/>
      <c r="CJ14" s="46">
        <f>'[1]9 '!$AZ$23-'[1]9 '!$AZ$26-'[1]9 '!$AZ$27</f>
        <v>675236.92</v>
      </c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50"/>
      <c r="DF14" s="1">
        <v>71491.6407837</v>
      </c>
      <c r="DH14" s="1">
        <v>17878.897770530002</v>
      </c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</row>
    <row r="15" spans="1:169" ht="12.75">
      <c r="A15" s="7"/>
      <c r="B15" s="51" t="s">
        <v>17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2"/>
      <c r="BI15" s="42" t="s">
        <v>18</v>
      </c>
      <c r="BJ15" s="17"/>
      <c r="BK15" s="17"/>
      <c r="BL15" s="17"/>
      <c r="BM15" s="17"/>
      <c r="BN15" s="17"/>
      <c r="BO15" s="17"/>
      <c r="BP15" s="17"/>
      <c r="BQ15" s="17"/>
      <c r="BR15" s="43"/>
      <c r="BS15" s="44" t="s">
        <v>19</v>
      </c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45"/>
      <c r="CJ15" s="46">
        <f>SUM(CJ16:DD22)</f>
        <v>612085.68507</v>
      </c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45"/>
      <c r="EB15" s="62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</row>
    <row r="16" spans="1:110" ht="12.75">
      <c r="A16" s="7"/>
      <c r="B16" s="14" t="s">
        <v>20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31"/>
      <c r="BI16" s="42" t="s">
        <v>21</v>
      </c>
      <c r="BJ16" s="17"/>
      <c r="BK16" s="17"/>
      <c r="BL16" s="17"/>
      <c r="BM16" s="17"/>
      <c r="BN16" s="17"/>
      <c r="BO16" s="17"/>
      <c r="BP16" s="17"/>
      <c r="BQ16" s="17"/>
      <c r="BR16" s="43"/>
      <c r="BS16" s="44" t="s">
        <v>19</v>
      </c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45"/>
      <c r="CJ16" s="46">
        <f>'[1]9 '!$AZ$35+'[1]9 '!$AZ$43-CJ20</f>
        <v>31175.444000000003</v>
      </c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50"/>
      <c r="DF16" s="1">
        <v>9889.675556407694</v>
      </c>
    </row>
    <row r="17" spans="1:117" ht="12.75">
      <c r="A17" s="7"/>
      <c r="B17" s="14" t="s">
        <v>22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31"/>
      <c r="BI17" s="42" t="s">
        <v>23</v>
      </c>
      <c r="BJ17" s="17"/>
      <c r="BK17" s="17"/>
      <c r="BL17" s="17"/>
      <c r="BM17" s="17"/>
      <c r="BN17" s="17"/>
      <c r="BO17" s="17"/>
      <c r="BP17" s="17"/>
      <c r="BQ17" s="17"/>
      <c r="BR17" s="43"/>
      <c r="BS17" s="44" t="s">
        <v>19</v>
      </c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45"/>
      <c r="CJ17" s="46">
        <f>'[1]9 '!$AZ$36+'[1]9 '!$AZ$37+'[1]9 '!$AZ$44+'[1]9 '!$AZ$45</f>
        <v>230982.15</v>
      </c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50"/>
      <c r="DF17" s="1">
        <v>92971.4497698232</v>
      </c>
      <c r="DH17" s="1">
        <v>23304.084689236166</v>
      </c>
      <c r="DL17" s="1">
        <v>53570.03050426683</v>
      </c>
      <c r="DM17" s="1">
        <v>13413.080504559635</v>
      </c>
    </row>
    <row r="18" spans="1:112" ht="12.75">
      <c r="A18" s="7"/>
      <c r="B18" s="14" t="s">
        <v>24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31"/>
      <c r="BI18" s="42" t="s">
        <v>25</v>
      </c>
      <c r="BJ18" s="17"/>
      <c r="BK18" s="17"/>
      <c r="BL18" s="17"/>
      <c r="BM18" s="17"/>
      <c r="BN18" s="17"/>
      <c r="BO18" s="17"/>
      <c r="BP18" s="17"/>
      <c r="BQ18" s="17"/>
      <c r="BR18" s="43"/>
      <c r="BS18" s="44" t="s">
        <v>19</v>
      </c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45"/>
      <c r="CJ18" s="46">
        <f>'[1]9 '!$AZ$38+'[1]9 '!$AZ$46</f>
        <v>22826.9</v>
      </c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50"/>
      <c r="DH18" s="1">
        <v>1633.4599702284518</v>
      </c>
    </row>
    <row r="19" spans="1:110" ht="12.75">
      <c r="A19" s="7"/>
      <c r="B19" s="14" t="s">
        <v>26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31"/>
      <c r="BI19" s="42" t="s">
        <v>27</v>
      </c>
      <c r="BJ19" s="17"/>
      <c r="BK19" s="17"/>
      <c r="BL19" s="17"/>
      <c r="BM19" s="17"/>
      <c r="BN19" s="17"/>
      <c r="BO19" s="17"/>
      <c r="BP19" s="17"/>
      <c r="BQ19" s="17"/>
      <c r="BR19" s="43"/>
      <c r="BS19" s="44" t="s">
        <v>19</v>
      </c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45"/>
      <c r="CJ19" s="46">
        <f>'[1]9.2'!$AW$66+'[1]9.5'!$AW$56</f>
        <v>285824.95</v>
      </c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50"/>
      <c r="DF19" s="1">
        <v>9557.41431662614</v>
      </c>
    </row>
    <row r="20" spans="1:112" ht="13.5">
      <c r="A20" s="7"/>
      <c r="B20" s="14" t="s">
        <v>28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31"/>
      <c r="BI20" s="42" t="s">
        <v>29</v>
      </c>
      <c r="BJ20" s="17"/>
      <c r="BK20" s="17"/>
      <c r="BL20" s="17"/>
      <c r="BM20" s="17"/>
      <c r="BN20" s="17"/>
      <c r="BO20" s="17"/>
      <c r="BP20" s="17"/>
      <c r="BQ20" s="17"/>
      <c r="BR20" s="43"/>
      <c r="BS20" s="44" t="s">
        <v>19</v>
      </c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45"/>
      <c r="CJ20" s="46">
        <f>'[1]9.2'!$AW$18</f>
        <v>1869.72</v>
      </c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45"/>
      <c r="DF20" s="1">
        <v>1298.55</v>
      </c>
      <c r="DH20" s="10">
        <v>211.53</v>
      </c>
    </row>
    <row r="21" spans="1:108" ht="12.75">
      <c r="A21" s="7"/>
      <c r="B21" s="14" t="s">
        <v>30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31"/>
      <c r="BI21" s="42" t="s">
        <v>31</v>
      </c>
      <c r="BJ21" s="17"/>
      <c r="BK21" s="17"/>
      <c r="BL21" s="17"/>
      <c r="BM21" s="17"/>
      <c r="BN21" s="17"/>
      <c r="BO21" s="17"/>
      <c r="BP21" s="17"/>
      <c r="BQ21" s="17"/>
      <c r="BR21" s="43"/>
      <c r="BS21" s="44" t="s">
        <v>19</v>
      </c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45"/>
      <c r="CJ21" s="46">
        <v>0</v>
      </c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45"/>
    </row>
    <row r="22" spans="1:116" ht="12.75">
      <c r="A22" s="7"/>
      <c r="B22" s="14" t="s">
        <v>32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31"/>
      <c r="BI22" s="42" t="s">
        <v>33</v>
      </c>
      <c r="BJ22" s="17"/>
      <c r="BK22" s="17"/>
      <c r="BL22" s="17"/>
      <c r="BM22" s="17"/>
      <c r="BN22" s="17"/>
      <c r="BO22" s="17"/>
      <c r="BP22" s="17"/>
      <c r="BQ22" s="17"/>
      <c r="BR22" s="43"/>
      <c r="BS22" s="44" t="s">
        <v>19</v>
      </c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45"/>
      <c r="CJ22" s="46">
        <f>'[1]9.2'!$AW$65-'[1]9.2'!$AW$66+'[1]9.5'!$AW$55-'[1]9.5'!$AW$56</f>
        <v>39406.52107000007</v>
      </c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45"/>
      <c r="DF22" s="1">
        <v>347629.3306540067</v>
      </c>
      <c r="DL22" s="1">
        <f>347629.330654007+DL23</f>
        <v>372196.35651545436</v>
      </c>
    </row>
    <row r="23" spans="1:116" ht="27" customHeight="1" thickBot="1">
      <c r="A23" s="8"/>
      <c r="B23" s="47" t="s">
        <v>34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8"/>
      <c r="BI23" s="25" t="s">
        <v>35</v>
      </c>
      <c r="BJ23" s="26"/>
      <c r="BK23" s="26"/>
      <c r="BL23" s="26"/>
      <c r="BM23" s="26"/>
      <c r="BN23" s="26"/>
      <c r="BO23" s="26"/>
      <c r="BP23" s="26"/>
      <c r="BQ23" s="26"/>
      <c r="BR23" s="27"/>
      <c r="BS23" s="28" t="s">
        <v>41</v>
      </c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30"/>
      <c r="CJ23" s="29">
        <v>185</v>
      </c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30"/>
      <c r="DL23" s="1">
        <v>24567.025861447364</v>
      </c>
    </row>
    <row r="24" spans="1:108" ht="12.75">
      <c r="A24" s="9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3"/>
    </row>
    <row r="25" spans="1:108" ht="14.25" customHeight="1">
      <c r="A25" s="7"/>
      <c r="B25" s="14" t="s">
        <v>36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5"/>
      <c r="BI25" s="16" t="s">
        <v>38</v>
      </c>
      <c r="BJ25" s="17"/>
      <c r="BK25" s="17"/>
      <c r="BL25" s="17"/>
      <c r="BM25" s="17"/>
      <c r="BN25" s="17"/>
      <c r="BO25" s="17"/>
      <c r="BP25" s="17"/>
      <c r="BQ25" s="17"/>
      <c r="BR25" s="18"/>
      <c r="BS25" s="19" t="s">
        <v>40</v>
      </c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1"/>
      <c r="CJ25" s="22">
        <v>378.14</v>
      </c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4"/>
    </row>
    <row r="26" spans="1:108" ht="15.75" customHeight="1" thickBot="1">
      <c r="A26" s="8"/>
      <c r="B26" s="33" t="s">
        <v>37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4"/>
      <c r="BI26" s="35" t="s">
        <v>39</v>
      </c>
      <c r="BJ26" s="36"/>
      <c r="BK26" s="36"/>
      <c r="BL26" s="36"/>
      <c r="BM26" s="36"/>
      <c r="BN26" s="36"/>
      <c r="BO26" s="36"/>
      <c r="BP26" s="36"/>
      <c r="BQ26" s="36"/>
      <c r="BR26" s="37"/>
      <c r="BS26" s="38" t="s">
        <v>41</v>
      </c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40"/>
      <c r="CJ26" s="38">
        <v>44</v>
      </c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41"/>
    </row>
    <row r="27" ht="6" customHeight="1"/>
    <row r="28" spans="1:108" ht="23.25" customHeight="1">
      <c r="A28" s="32" t="s">
        <v>42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</row>
    <row r="29" ht="3" customHeight="1"/>
  </sheetData>
  <sheetProtection/>
  <mergeCells count="70">
    <mergeCell ref="EB15:FM15"/>
    <mergeCell ref="A6:DD6"/>
    <mergeCell ref="V7:BO7"/>
    <mergeCell ref="CB7:CD7"/>
    <mergeCell ref="BI13:BR13"/>
    <mergeCell ref="BS13:CI13"/>
    <mergeCell ref="CJ13:DD13"/>
    <mergeCell ref="B13:BH13"/>
    <mergeCell ref="A11:BH11"/>
    <mergeCell ref="BI11:BR11"/>
    <mergeCell ref="BS11:CI11"/>
    <mergeCell ref="V8:BO8"/>
    <mergeCell ref="A9:DD9"/>
    <mergeCell ref="BP7:CA7"/>
    <mergeCell ref="A12:BH12"/>
    <mergeCell ref="BI12:BR12"/>
    <mergeCell ref="BS12:CI12"/>
    <mergeCell ref="CJ12:DD12"/>
    <mergeCell ref="CJ11:DD11"/>
    <mergeCell ref="B14:BH14"/>
    <mergeCell ref="BI14:BR14"/>
    <mergeCell ref="BS14:CI14"/>
    <mergeCell ref="CJ14:DD14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9:BH19"/>
    <mergeCell ref="BI19:BR19"/>
    <mergeCell ref="BS19:CI19"/>
    <mergeCell ref="CJ19:DD19"/>
    <mergeCell ref="BI20:BR20"/>
    <mergeCell ref="BS20:CI20"/>
    <mergeCell ref="CJ20:DD20"/>
    <mergeCell ref="B21:BH21"/>
    <mergeCell ref="BI21:BR21"/>
    <mergeCell ref="BS21:CI21"/>
    <mergeCell ref="CJ21:DD21"/>
    <mergeCell ref="A28:DD28"/>
    <mergeCell ref="B26:BH26"/>
    <mergeCell ref="BI26:BR26"/>
    <mergeCell ref="BS26:CI26"/>
    <mergeCell ref="CJ26:DD26"/>
    <mergeCell ref="B22:BH22"/>
    <mergeCell ref="BI22:BR22"/>
    <mergeCell ref="BS22:CI22"/>
    <mergeCell ref="CJ22:DD22"/>
    <mergeCell ref="B23:BH23"/>
    <mergeCell ref="DZ14:FD14"/>
    <mergeCell ref="B24:DD24"/>
    <mergeCell ref="B25:BH25"/>
    <mergeCell ref="BI25:BR25"/>
    <mergeCell ref="BS25:CI25"/>
    <mergeCell ref="CJ25:DD25"/>
    <mergeCell ref="BI23:BR23"/>
    <mergeCell ref="BS23:CI23"/>
    <mergeCell ref="CJ23:DD23"/>
    <mergeCell ref="B20:BH2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Соловьева</cp:lastModifiedBy>
  <cp:lastPrinted>2016-07-29T07:44:19Z</cp:lastPrinted>
  <dcterms:created xsi:type="dcterms:W3CDTF">2011-03-28T11:56:30Z</dcterms:created>
  <dcterms:modified xsi:type="dcterms:W3CDTF">2018-04-26T08:31:00Z</dcterms:modified>
  <cp:category/>
  <cp:version/>
  <cp:contentType/>
  <cp:contentStatus/>
</cp:coreProperties>
</file>